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17"/>
  <workbookPr/>
  <mc:AlternateContent xmlns:mc="http://schemas.openxmlformats.org/markup-compatibility/2006">
    <mc:Choice Requires="x15">
      <x15ac:absPath xmlns:x15ac="http://schemas.microsoft.com/office/spreadsheetml/2010/11/ac" url="C:\Users\SZIF05457\Documents\Národní dotace\13 Potravináři\"/>
    </mc:Choice>
  </mc:AlternateContent>
  <xr:revisionPtr revIDLastSave="0" documentId="8_{78CB49EC-E52F-465E-B0B0-9EF5A0B0B8C4}" xr6:coauthVersionLast="47" xr6:coauthVersionMax="47" xr10:uidLastSave="{00000000-0000-0000-0000-000000000000}"/>
  <workbookProtection workbookAlgorithmName="SHA-512" workbookHashValue="MDmvlx9+BH2RBe0exLzC/IbJnRuTegg/RWQRTXgH/70QCDAprJtGfOz40W7EhRZnXr7ficQK3g7ZwGPxWKGQAQ==" workbookSaltValue="Ryk2EeBuaVZzKR7XBMLxbA==" workbookSpinCount="100000" lockStructure="1"/>
  <bookViews>
    <workbookView xWindow="-109" yWindow="-109" windowWidth="26301" windowHeight="14169" xr2:uid="{00000000-000D-0000-FFFF-FFFF00000000}"/>
  </bookViews>
  <sheets>
    <sheet name="WACC výpočet" sheetId="3" r:id="rId1"/>
    <sheet name="Pomocný list" sheetId="4" state="hidden" r:id="rId2"/>
  </sheets>
  <definedNames>
    <definedName name="_xlnm.Print_Area" localSheetId="0">'WACC výpočet'!$A$1:$E$31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  <c r="C18" i="4"/>
  <c r="D8" i="4"/>
  <c r="D12" i="4" l="1"/>
  <c r="D9" i="4" s="1"/>
  <c r="D13" i="4" l="1"/>
  <c r="D14" i="4" s="1"/>
  <c r="D15" i="4" s="1"/>
  <c r="D16" i="4" s="1"/>
  <c r="C1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tc={2AA4A6EE-6A46-4379-A453-F6FEA1F0127F}</author>
    <author>tc={AD0096DB-E95C-4071-B452-F7E7FA60B3CD}</author>
    <author>Krejčí Marek Ing.</author>
  </authors>
  <commentList>
    <comment ref="D2" authorId="0" shapeId="0" xr:uid="{2AA4A6EE-6A46-4379-A453-F6FEA1F0127F}">
      <text>
        <t>[Threaded comment]
Your version of Excel allows you to read this threaded comment; however, any edits to it will get removed if the file is opened in a newer version of Excel. Learn more: https://go.microsoft.com/fwlink/?linkid=870924
Comment:
    Dle PGRLF k 14.8.26</t>
      </text>
    </comment>
    <comment ref="D4" authorId="1" shapeId="0" xr:uid="{AD0096DB-E95C-4071-B452-F7E7FA60B3CD}">
      <text>
        <t>[Threaded comment]
Your version of Excel allows you to read this threaded comment; however, any edits to it will get removed if the file is opened in a newer version of Excel. Learn more: https://go.microsoft.com/fwlink/?linkid=870924
Comment:
    Dle PGRLF k 14.8.26</t>
      </text>
    </comment>
    <comment ref="E7" authorId="2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>Krejčí Marek Ing.:</t>
        </r>
        <r>
          <rPr>
            <sz val="9"/>
            <color indexed="81"/>
            <rFont val="Tahoma"/>
            <family val="2"/>
            <charset val="238"/>
          </rPr>
          <t xml:space="preserve">
pro prvotní výpočet nákladů vlastního kapitálu (nVK) použijeme přirážku Ri=2%; pro finální výpočet nVK (a následně WACC) bude použita hodnota Ri v rozmezí 1 až 3 dle vypočtené hodnoty K=ROA/WAAC</t>
        </r>
      </text>
    </comment>
  </commentList>
</comments>
</file>

<file path=xl/sharedStrings.xml><?xml version="1.0" encoding="utf-8"?>
<sst xmlns="http://schemas.openxmlformats.org/spreadsheetml/2006/main" count="41" uniqueCount="37">
  <si>
    <t>Výpočet WACC za poslední účetní období</t>
  </si>
  <si>
    <t>vyplňte bílá pole</t>
  </si>
  <si>
    <t>Uvedené údaje jsou platné k datu:</t>
  </si>
  <si>
    <t>Aktiva celkem (tis. Kč, rozvaha, aktiva, netto)</t>
  </si>
  <si>
    <t>Vlastní kapitál (tis. Kč, rozvaha, pasiva, označení A)</t>
  </si>
  <si>
    <t>Závazky úročené (tis. Kč, rozvaha, pasiva)</t>
  </si>
  <si>
    <t>Výsledek hospodaření za účetní období (tis. Kč, Výkaz Z&amp;Z, označení ***)</t>
  </si>
  <si>
    <t>Průměrné náklady na cizí zdroje úročené (%)</t>
  </si>
  <si>
    <t>WACC - Vážený průměr nákladů kapitálu (%)</t>
  </si>
  <si>
    <r>
      <t xml:space="preserve">Popis stanovení hodnot pro výpočet WACC - Váženého průměru nákladů kapitálu </t>
    </r>
    <r>
      <rPr>
        <sz val="11"/>
        <rFont val="Calibri"/>
        <family val="2"/>
        <charset val="238"/>
        <scheme val="minor"/>
      </rPr>
      <t>(max. 3000 znaků i s mezerami)</t>
    </r>
  </si>
  <si>
    <t>Podrobně popište výpočet hodnoty "Průměrné náklady na cizí zdroje úročené (%)", kterou jste vložili do buňky C9</t>
  </si>
  <si>
    <t>rf</t>
  </si>
  <si>
    <t>Bezriziková úroková míra</t>
  </si>
  <si>
    <t>ČNB / ARAD - úrok - cena peněz</t>
  </si>
  <si>
    <t>Bunlev</t>
  </si>
  <si>
    <t>Koeficient beta nezadlužený</t>
  </si>
  <si>
    <t>www.damodaran.com</t>
  </si>
  <si>
    <t>RKPT</t>
  </si>
  <si>
    <t>Dlouhodobý výnos dosahovaný na kapitálovém trhu</t>
  </si>
  <si>
    <t>CRP</t>
  </si>
  <si>
    <t>Riziková přirážka země</t>
  </si>
  <si>
    <t>Ri</t>
  </si>
  <si>
    <t>Ostatní srážky a přirážky</t>
  </si>
  <si>
    <t>výpočet nVK a tedy WACC probíhá ve 2 aproximačních krocích</t>
  </si>
  <si>
    <t>pro K &lt; 1,0 --&gt; Ri=3</t>
  </si>
  <si>
    <t>ROA</t>
  </si>
  <si>
    <t>Rentabilita aktiv</t>
  </si>
  <si>
    <t>pro K=1,0 až 1,5 --&gt; Ri=2</t>
  </si>
  <si>
    <t>K</t>
  </si>
  <si>
    <t>Poměr ROA/WACC</t>
  </si>
  <si>
    <t>pro K&gt;1,5 --&gt; Ri=1</t>
  </si>
  <si>
    <t>Prvotní výpočet nVK (výpočet s Ri=2)</t>
  </si>
  <si>
    <t>WACC - Vážený průměr nákladů kapitálu</t>
  </si>
  <si>
    <t>Finální výpočet nVK</t>
  </si>
  <si>
    <t>WACC přepočtené</t>
  </si>
  <si>
    <t>Vlastní kapitál + závazky úročené (tis. Kč)</t>
  </si>
  <si>
    <t>Sazba daně z příjmů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</si>
</sst>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0%"/>
    <numFmt numFmtId="166" formatCode="0.000"/>
  </numFmts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color theme="7" tint="-0.49998474074526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1"/>
      <color rgb="FF0070C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8"/>
      <color theme="0" tint="-0.499984740745262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5ECE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FC5B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10" fontId="0" fillId="2" borderId="5" xfId="0" applyNumberForma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3" xfId="0" applyFill="1" applyBorder="1"/>
    <xf numFmtId="10" fontId="0" fillId="2" borderId="4" xfId="0" applyNumberForma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10" fontId="0" fillId="2" borderId="7" xfId="0" applyNumberFormat="1" applyFill="1" applyBorder="1" applyAlignment="1">
      <alignment vertical="center"/>
    </xf>
    <xf numFmtId="0" fontId="7" fillId="2" borderId="5" xfId="1" applyFill="1" applyBorder="1"/>
    <xf numFmtId="164" fontId="0" fillId="2" borderId="1" xfId="0" applyNumberFormat="1" applyFill="1" applyBorder="1"/>
    <xf numFmtId="0" fontId="1" fillId="0" borderId="0" xfId="0" applyFont="1" applyAlignment="1">
      <alignment horizontal="right" vertical="center"/>
    </xf>
    <xf numFmtId="10" fontId="0" fillId="0" borderId="0" xfId="0" applyNumberFormat="1" applyAlignment="1">
      <alignment horizontal="right" vertical="center"/>
    </xf>
    <xf numFmtId="0" fontId="0" fillId="2" borderId="7" xfId="0" applyFill="1" applyBorder="1" applyAlignment="1">
      <alignment wrapText="1"/>
    </xf>
    <xf numFmtId="10" fontId="0" fillId="0" borderId="0" xfId="0" applyNumberFormat="1"/>
    <xf numFmtId="0" fontId="0" fillId="4" borderId="0" xfId="0" applyFill="1" applyAlignment="1">
      <alignment vertical="center"/>
    </xf>
    <xf numFmtId="0" fontId="0" fillId="4" borderId="0" xfId="0" applyFill="1"/>
    <xf numFmtId="10" fontId="0" fillId="4" borderId="0" xfId="0" applyNumberFormat="1" applyFill="1" applyAlignment="1">
      <alignment horizontal="right" vertical="center"/>
    </xf>
    <xf numFmtId="0" fontId="0" fillId="6" borderId="0" xfId="0" applyFill="1"/>
    <xf numFmtId="0" fontId="0" fillId="6" borderId="0" xfId="0" applyFill="1" applyAlignment="1">
      <alignment vertical="center"/>
    </xf>
    <xf numFmtId="0" fontId="14" fillId="6" borderId="0" xfId="0" applyFont="1" applyFill="1"/>
    <xf numFmtId="9" fontId="14" fillId="6" borderId="0" xfId="0" applyNumberFormat="1" applyFont="1" applyFill="1"/>
    <xf numFmtId="0" fontId="6" fillId="6" borderId="0" xfId="0" applyFont="1" applyFill="1"/>
    <xf numFmtId="0" fontId="1" fillId="5" borderId="8" xfId="0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9" fontId="0" fillId="5" borderId="9" xfId="0" applyNumberFormat="1" applyFill="1" applyBorder="1" applyAlignment="1">
      <alignment vertical="center"/>
    </xf>
    <xf numFmtId="0" fontId="10" fillId="8" borderId="8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12" fillId="0" borderId="0" xfId="0" applyFont="1" applyAlignment="1" applyProtection="1">
      <alignment vertical="top" wrapText="1"/>
      <protection locked="0"/>
    </xf>
    <xf numFmtId="0" fontId="8" fillId="5" borderId="11" xfId="0" applyFont="1" applyFill="1" applyBorder="1" applyAlignment="1">
      <alignment vertical="center"/>
    </xf>
    <xf numFmtId="0" fontId="9" fillId="5" borderId="10" xfId="0" applyFont="1" applyFill="1" applyBorder="1"/>
    <xf numFmtId="0" fontId="0" fillId="5" borderId="12" xfId="0" applyFill="1" applyBorder="1"/>
    <xf numFmtId="0" fontId="8" fillId="5" borderId="13" xfId="0" applyFont="1" applyFill="1" applyBorder="1" applyAlignment="1">
      <alignment vertical="center"/>
    </xf>
    <xf numFmtId="0" fontId="0" fillId="5" borderId="14" xfId="0" applyFill="1" applyBorder="1"/>
    <xf numFmtId="0" fontId="11" fillId="5" borderId="13" xfId="0" applyFont="1" applyFill="1" applyBorder="1" applyAlignment="1">
      <alignment horizontal="right" vertical="center"/>
    </xf>
    <xf numFmtId="0" fontId="13" fillId="5" borderId="14" xfId="0" applyFont="1" applyFill="1" applyBorder="1"/>
    <xf numFmtId="9" fontId="12" fillId="5" borderId="14" xfId="0" applyNumberFormat="1" applyFont="1" applyFill="1" applyBorder="1" applyAlignment="1">
      <alignment horizontal="left"/>
    </xf>
    <xf numFmtId="0" fontId="0" fillId="5" borderId="13" xfId="0" applyFill="1" applyBorder="1" applyAlignment="1">
      <alignment vertical="center"/>
    </xf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15" fillId="5" borderId="13" xfId="0" applyFont="1" applyFill="1" applyBorder="1" applyAlignment="1">
      <alignment vertical="center"/>
    </xf>
    <xf numFmtId="0" fontId="12" fillId="5" borderId="13" xfId="0" applyFont="1" applyFill="1" applyBorder="1" applyAlignment="1" applyProtection="1">
      <alignment horizontal="center" vertical="top" wrapText="1"/>
      <protection locked="0"/>
    </xf>
    <xf numFmtId="0" fontId="0" fillId="5" borderId="17" xfId="0" applyFill="1" applyBorder="1"/>
    <xf numFmtId="0" fontId="0" fillId="5" borderId="16" xfId="0" applyFill="1" applyBorder="1"/>
    <xf numFmtId="0" fontId="9" fillId="5" borderId="0" xfId="0" applyFont="1" applyFill="1"/>
    <xf numFmtId="0" fontId="0" fillId="5" borderId="0" xfId="0" applyFill="1"/>
    <xf numFmtId="0" fontId="4" fillId="5" borderId="0" xfId="0" applyFont="1" applyFill="1" applyAlignment="1">
      <alignment vertical="center"/>
    </xf>
    <xf numFmtId="0" fontId="12" fillId="5" borderId="0" xfId="0" applyFont="1" applyFill="1" applyAlignment="1" applyProtection="1">
      <alignment horizontal="center" vertical="top" wrapText="1"/>
      <protection locked="0"/>
    </xf>
    <xf numFmtId="165" fontId="0" fillId="0" borderId="0" xfId="0" applyNumberFormat="1" applyAlignment="1">
      <alignment vertical="center"/>
    </xf>
    <xf numFmtId="166" fontId="0" fillId="2" borderId="2" xfId="0" applyNumberFormat="1" applyFill="1" applyBorder="1"/>
    <xf numFmtId="0" fontId="0" fillId="9" borderId="0" xfId="0" applyFill="1" applyAlignment="1">
      <alignment vertical="center"/>
    </xf>
    <xf numFmtId="0" fontId="0" fillId="9" borderId="0" xfId="0" applyFill="1"/>
    <xf numFmtId="10" fontId="0" fillId="9" borderId="0" xfId="0" applyNumberFormat="1" applyFill="1" applyAlignment="1">
      <alignment horizontal="right" vertical="center"/>
    </xf>
    <xf numFmtId="0" fontId="1" fillId="3" borderId="0" xfId="0" applyFont="1" applyFill="1"/>
    <xf numFmtId="10" fontId="1" fillId="3" borderId="0" xfId="0" applyNumberFormat="1" applyFont="1" applyFill="1"/>
    <xf numFmtId="0" fontId="16" fillId="7" borderId="18" xfId="0" applyFont="1" applyFill="1" applyBorder="1" applyAlignment="1">
      <alignment vertical="center"/>
    </xf>
    <xf numFmtId="10" fontId="16" fillId="5" borderId="1" xfId="0" applyNumberFormat="1" applyFont="1" applyFill="1" applyBorder="1" applyAlignment="1">
      <alignment vertical="center"/>
    </xf>
    <xf numFmtId="0" fontId="0" fillId="5" borderId="0" xfId="0" applyFill="1" applyAlignment="1">
      <alignment vertical="center"/>
    </xf>
    <xf numFmtId="0" fontId="0" fillId="5" borderId="14" xfId="0" applyFill="1" applyBorder="1" applyAlignment="1">
      <alignment vertical="center"/>
    </xf>
    <xf numFmtId="166" fontId="0" fillId="0" borderId="0" xfId="0" applyNumberFormat="1"/>
    <xf numFmtId="164" fontId="0" fillId="0" borderId="0" xfId="0" applyNumberFormat="1"/>
    <xf numFmtId="0" fontId="0" fillId="5" borderId="19" xfId="0" applyFill="1" applyBorder="1" applyAlignment="1">
      <alignment vertical="center"/>
    </xf>
    <xf numFmtId="3" fontId="0" fillId="5" borderId="20" xfId="0" applyNumberFormat="1" applyFill="1" applyBorder="1" applyAlignment="1">
      <alignment vertical="center"/>
    </xf>
    <xf numFmtId="0" fontId="0" fillId="5" borderId="21" xfId="0" applyFill="1" applyBorder="1" applyAlignment="1">
      <alignment vertical="center"/>
    </xf>
    <xf numFmtId="9" fontId="0" fillId="5" borderId="22" xfId="0" applyNumberFormat="1" applyFill="1" applyBorder="1" applyAlignment="1">
      <alignment vertical="center"/>
    </xf>
    <xf numFmtId="0" fontId="0" fillId="0" borderId="0" xfId="0" applyAlignment="1">
      <alignment horizontal="left" vertical="center"/>
    </xf>
    <xf numFmtId="10" fontId="10" fillId="10" borderId="5" xfId="0" applyNumberFormat="1" applyFont="1" applyFill="1" applyBorder="1" applyAlignment="1">
      <alignment vertical="center"/>
    </xf>
    <xf numFmtId="10" fontId="10" fillId="10" borderId="1" xfId="0" applyNumberFormat="1" applyFont="1" applyFill="1" applyBorder="1" applyAlignment="1">
      <alignment vertical="center"/>
    </xf>
    <xf numFmtId="0" fontId="17" fillId="5" borderId="15" xfId="0" applyFont="1" applyFill="1" applyBorder="1" applyAlignment="1">
      <alignment horizontal="left" vertical="center"/>
    </xf>
    <xf numFmtId="14" fontId="15" fillId="6" borderId="8" xfId="0" applyNumberFormat="1" applyFont="1" applyFill="1" applyBorder="1" applyAlignment="1" applyProtection="1">
      <alignment horizontal="right"/>
      <protection locked="0"/>
    </xf>
    <xf numFmtId="3" fontId="15" fillId="6" borderId="8" xfId="0" applyNumberFormat="1" applyFont="1" applyFill="1" applyBorder="1" applyAlignment="1" applyProtection="1">
      <alignment vertical="center"/>
      <protection locked="0"/>
    </xf>
    <xf numFmtId="10" fontId="15" fillId="6" borderId="8" xfId="0" applyNumberFormat="1" applyFont="1" applyFill="1" applyBorder="1" applyAlignment="1" applyProtection="1">
      <alignment vertical="center"/>
      <protection locked="0"/>
    </xf>
    <xf numFmtId="0" fontId="12" fillId="6" borderId="11" xfId="0" applyFont="1" applyFill="1" applyBorder="1" applyAlignment="1" applyProtection="1">
      <alignment horizontal="left" vertical="top" wrapText="1"/>
      <protection locked="0"/>
    </xf>
    <xf numFmtId="0" fontId="12" fillId="6" borderId="10" xfId="0" applyFont="1" applyFill="1" applyBorder="1" applyAlignment="1" applyProtection="1">
      <alignment horizontal="left" vertical="top" wrapText="1"/>
      <protection locked="0"/>
    </xf>
    <xf numFmtId="0" fontId="12" fillId="6" borderId="12" xfId="0" applyFont="1" applyFill="1" applyBorder="1" applyAlignment="1" applyProtection="1">
      <alignment horizontal="left" vertical="top" wrapText="1"/>
      <protection locked="0"/>
    </xf>
    <xf numFmtId="0" fontId="12" fillId="6" borderId="13" xfId="0" applyFont="1" applyFill="1" applyBorder="1" applyAlignment="1" applyProtection="1">
      <alignment horizontal="left" vertical="top" wrapText="1"/>
      <protection locked="0"/>
    </xf>
    <xf numFmtId="0" fontId="12" fillId="6" borderId="0" xfId="0" applyFont="1" applyFill="1" applyAlignment="1" applyProtection="1">
      <alignment horizontal="left" vertical="top" wrapText="1"/>
      <protection locked="0"/>
    </xf>
    <xf numFmtId="0" fontId="12" fillId="6" borderId="14" xfId="0" applyFont="1" applyFill="1" applyBorder="1" applyAlignment="1" applyProtection="1">
      <alignment horizontal="left" vertical="top" wrapText="1"/>
      <protection locked="0"/>
    </xf>
    <xf numFmtId="0" fontId="12" fillId="6" borderId="15" xfId="0" applyFont="1" applyFill="1" applyBorder="1" applyAlignment="1" applyProtection="1">
      <alignment horizontal="left" vertical="top" wrapText="1"/>
      <protection locked="0"/>
    </xf>
    <xf numFmtId="0" fontId="12" fillId="6" borderId="17" xfId="0" applyFont="1" applyFill="1" applyBorder="1" applyAlignment="1" applyProtection="1">
      <alignment horizontal="left" vertical="top" wrapText="1"/>
      <protection locked="0"/>
    </xf>
    <xf numFmtId="0" fontId="12" fillId="6" borderId="16" xfId="0" applyFont="1" applyFill="1" applyBorder="1" applyAlignment="1" applyProtection="1">
      <alignment horizontal="left" vertical="top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E5ECE9"/>
      <color rgb="FFAFC5BC"/>
      <color rgb="FFFFFFCC"/>
      <color rgb="FFC9A6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Krejčí Marek Ing." id="{86115573-7374-4FD0-B41B-4ED263DC32BF}" userId="S::szif05457@szif.cz::a53aef5e-5c34-4030-bea2-bb37af4fbdab" providerId="AD"/>
</personList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" dT="2026-08-28T08:33:23.07" personId="{86115573-7374-4FD0-B41B-4ED263DC32BF}" id="{2AA4A6EE-6A46-4379-A453-F6FEA1F0127F}">
    <text>Dle PGRLF k 14.8.26</text>
  </threadedComment>
  <threadedComment ref="D4" dT="2026-08-28T08:32:54.86" personId="{86115573-7374-4FD0-B41B-4ED263DC32BF}" id="{AD0096DB-E95C-4071-B452-F7E7FA60B3CD}">
    <text>Dle PGRLF k 14.8.26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s://www.cnb.cz/arad/" TargetMode="Externa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outlinePr summaryBelow="0" summaryRight="0"/>
    <pageSetUpPr fitToPage="1"/>
  </sheetPr>
  <dimension ref="B1:O1048576"/>
  <sheetViews>
    <sheetView showGridLines="0" tabSelected="1" zoomScaleNormal="100" workbookViewId="0">
      <selection activeCell="C4" sqref="C4"/>
    </sheetView>
  </sheetViews>
  <sheetFormatPr defaultColWidth="8.7109375" defaultRowHeight="14.25" zeroHeight="1"/>
  <cols>
    <col min="1" max="1" width="1.140625" customWidth="1"/>
    <col min="2" max="2" width="64.140625" style="1" customWidth="1"/>
    <col min="3" max="3" width="18" customWidth="1"/>
    <col min="4" max="4" width="13.42578125" customWidth="1"/>
    <col min="5" max="5" width="35.85546875" customWidth="1"/>
    <col min="6" max="6" width="18.5703125" customWidth="1"/>
    <col min="7" max="7" width="1.85546875" customWidth="1"/>
    <col min="8" max="8" width="27.5703125" customWidth="1"/>
    <col min="9" max="9" width="24.85546875" customWidth="1"/>
    <col min="10" max="10" width="8.5703125" customWidth="1"/>
    <col min="11" max="11" width="31.28515625" customWidth="1"/>
    <col min="12" max="12" width="21.140625" customWidth="1"/>
    <col min="13" max="13" width="5.140625" customWidth="1"/>
    <col min="14" max="14" width="21" customWidth="1"/>
    <col min="15" max="15" width="6.28515625" customWidth="1"/>
    <col min="16" max="20" width="8.7109375" customWidth="1"/>
    <col min="16384" max="16384" width="43.140625" customWidth="1"/>
  </cols>
  <sheetData>
    <row r="1" spans="2:15" ht="3.95" customHeight="1"/>
    <row r="2" spans="2:15" ht="19.149999999999999">
      <c r="B2" s="33" t="s">
        <v>0</v>
      </c>
      <c r="C2" s="30" t="s">
        <v>1</v>
      </c>
      <c r="D2" s="34"/>
      <c r="E2" s="35"/>
    </row>
    <row r="3" spans="2:15" ht="19.149999999999999">
      <c r="B3" s="36"/>
      <c r="C3" s="48"/>
      <c r="D3" s="48"/>
      <c r="E3" s="37"/>
    </row>
    <row r="4" spans="2:15" ht="15.6" customHeight="1">
      <c r="B4" s="38" t="s">
        <v>2</v>
      </c>
      <c r="C4" s="73"/>
      <c r="D4" s="49"/>
      <c r="E4" s="39"/>
    </row>
    <row r="5" spans="2:15">
      <c r="B5" s="27" t="s">
        <v>3</v>
      </c>
      <c r="C5" s="74"/>
      <c r="D5" s="49"/>
      <c r="E5" s="39"/>
    </row>
    <row r="6" spans="2:15">
      <c r="B6" s="27" t="s">
        <v>4</v>
      </c>
      <c r="C6" s="74"/>
      <c r="D6" s="49"/>
      <c r="E6" s="39"/>
    </row>
    <row r="7" spans="2:15">
      <c r="B7" s="27" t="s">
        <v>5</v>
      </c>
      <c r="C7" s="74"/>
      <c r="D7" s="49"/>
      <c r="E7" s="39"/>
    </row>
    <row r="8" spans="2:15">
      <c r="B8" s="27" t="s">
        <v>6</v>
      </c>
      <c r="C8" s="74"/>
      <c r="D8" s="49"/>
      <c r="E8" s="39"/>
    </row>
    <row r="9" spans="2:15">
      <c r="B9" s="27" t="s">
        <v>7</v>
      </c>
      <c r="C9" s="75"/>
      <c r="D9" s="49"/>
      <c r="E9" s="39"/>
      <c r="O9" s="16"/>
    </row>
    <row r="10" spans="2:15">
      <c r="B10" s="28"/>
      <c r="C10" s="29"/>
      <c r="D10" s="49"/>
      <c r="E10" s="40"/>
      <c r="O10" s="16"/>
    </row>
    <row r="11" spans="2:15" s="1" customFormat="1" ht="21.75" customHeight="1">
      <c r="B11" s="59" t="s">
        <v>8</v>
      </c>
      <c r="C11" s="60" t="e">
        <f>'Pomocný list'!D16</f>
        <v>#DIV/0!</v>
      </c>
      <c r="D11" s="61"/>
      <c r="E11" s="62"/>
    </row>
    <row r="12" spans="2:15">
      <c r="B12" s="41"/>
      <c r="C12" s="49"/>
      <c r="D12" s="49"/>
      <c r="E12" s="37"/>
    </row>
    <row r="13" spans="2:15">
      <c r="B13" s="42" t="s">
        <v>9</v>
      </c>
      <c r="C13" s="50"/>
      <c r="D13" s="50"/>
      <c r="E13" s="43"/>
      <c r="F13" s="31"/>
    </row>
    <row r="14" spans="2:15" ht="27.75" customHeight="1">
      <c r="B14" s="44" t="s">
        <v>10</v>
      </c>
      <c r="C14" s="50"/>
      <c r="D14" s="50"/>
      <c r="E14" s="43"/>
      <c r="F14" s="31"/>
    </row>
    <row r="15" spans="2:15" ht="12.2" customHeight="1">
      <c r="B15" s="76"/>
      <c r="C15" s="77"/>
      <c r="D15" s="77"/>
      <c r="E15" s="78"/>
      <c r="F15" s="32"/>
    </row>
    <row r="16" spans="2:15" ht="12.2" customHeight="1">
      <c r="B16" s="79"/>
      <c r="C16" s="80"/>
      <c r="D16" s="80"/>
      <c r="E16" s="81"/>
      <c r="F16" s="32"/>
    </row>
    <row r="17" spans="2:5" ht="12.2" customHeight="1">
      <c r="B17" s="79"/>
      <c r="C17" s="80"/>
      <c r="D17" s="80"/>
      <c r="E17" s="81"/>
    </row>
    <row r="18" spans="2:5" ht="12.2" customHeight="1">
      <c r="B18" s="79"/>
      <c r="C18" s="80"/>
      <c r="D18" s="80"/>
      <c r="E18" s="81"/>
    </row>
    <row r="19" spans="2:5" ht="12.2" customHeight="1">
      <c r="B19" s="79"/>
      <c r="C19" s="80"/>
      <c r="D19" s="80"/>
      <c r="E19" s="81"/>
    </row>
    <row r="20" spans="2:5" ht="12.2" customHeight="1">
      <c r="B20" s="79"/>
      <c r="C20" s="80"/>
      <c r="D20" s="80"/>
      <c r="E20" s="81"/>
    </row>
    <row r="21" spans="2:5" ht="12.2" customHeight="1">
      <c r="B21" s="79"/>
      <c r="C21" s="80"/>
      <c r="D21" s="80"/>
      <c r="E21" s="81"/>
    </row>
    <row r="22" spans="2:5" ht="12.2" customHeight="1">
      <c r="B22" s="79"/>
      <c r="C22" s="80"/>
      <c r="D22" s="80"/>
      <c r="E22" s="81"/>
    </row>
    <row r="23" spans="2:5" ht="12.2" customHeight="1">
      <c r="B23" s="79"/>
      <c r="C23" s="80"/>
      <c r="D23" s="80"/>
      <c r="E23" s="81"/>
    </row>
    <row r="24" spans="2:5" ht="12.2" customHeight="1">
      <c r="B24" s="79"/>
      <c r="C24" s="80"/>
      <c r="D24" s="80"/>
      <c r="E24" s="81"/>
    </row>
    <row r="25" spans="2:5">
      <c r="B25" s="79"/>
      <c r="C25" s="80"/>
      <c r="D25" s="80"/>
      <c r="E25" s="81"/>
    </row>
    <row r="26" spans="2:5">
      <c r="B26" s="79"/>
      <c r="C26" s="80"/>
      <c r="D26" s="80"/>
      <c r="E26" s="81"/>
    </row>
    <row r="27" spans="2:5">
      <c r="B27" s="79"/>
      <c r="C27" s="80"/>
      <c r="D27" s="80"/>
      <c r="E27" s="81"/>
    </row>
    <row r="28" spans="2:5">
      <c r="B28" s="82"/>
      <c r="C28" s="83"/>
      <c r="D28" s="83"/>
      <c r="E28" s="84"/>
    </row>
    <row r="29" spans="2:5">
      <c r="B29" s="45"/>
      <c r="C29" s="51"/>
      <c r="D29" s="49"/>
      <c r="E29" s="37"/>
    </row>
    <row r="30" spans="2:5">
      <c r="B30" s="41"/>
      <c r="C30" s="49"/>
      <c r="D30" s="49"/>
      <c r="E30" s="37"/>
    </row>
    <row r="31" spans="2:5">
      <c r="B31" s="72">
        <v>20260828</v>
      </c>
      <c r="C31" s="46"/>
      <c r="D31" s="46"/>
      <c r="E31" s="47"/>
    </row>
    <row r="32" spans="2:5"/>
    <row r="33" spans="2:4" ht="16.350000000000001">
      <c r="B33" s="23"/>
      <c r="C33" s="24"/>
      <c r="D33" s="24"/>
    </row>
    <row r="34" spans="2:4" ht="16.350000000000001">
      <c r="B34" s="23"/>
      <c r="C34" s="25"/>
      <c r="D34" s="24"/>
    </row>
    <row r="35" spans="2:4">
      <c r="B35" s="23"/>
      <c r="C35" s="26"/>
      <c r="D35" s="26"/>
    </row>
    <row r="36" spans="2:4">
      <c r="B36" s="23"/>
      <c r="C36" s="22"/>
      <c r="D36" s="22"/>
    </row>
    <row r="37" spans="2:4"/>
    <row r="38" spans="2:4"/>
    <row r="39" spans="2:4"/>
    <row r="40" spans="2:4"/>
    <row r="41" spans="2:4"/>
    <row r="42" spans="2:4"/>
    <row r="43" spans="2:4"/>
    <row r="44" spans="2:4"/>
    <row r="45" spans="2:4"/>
    <row r="46" spans="2:4"/>
    <row r="47" spans="2:4"/>
    <row r="48" spans="2:4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sheetProtection algorithmName="SHA-512" hashValue="S6VlKhkIXBVzqgNRk5332rCnnhD5DWQuhbJeUgeGA//EolLXl45FGyRbpVWiVrb1lpBuTg8Yl5EmHvmzB6EUwQ==" saltValue="voV0ddBEDi0sksiZWLDqqg==" spinCount="100000" sheet="1" selectLockedCells="1"/>
  <protectedRanges>
    <protectedRange algorithmName="SHA-512" hashValue="JUU0uBIroJeVpq8lrm02D6sIN74MuFCDo/qBGnKES4jgf6/nExoJgcuDP1/oE9i57soSEV48cx97uXEgbbonLw==" saltValue="QI85ObtmB6dTPFPv7TprAw==" spinCount="100000" sqref="C4:C9" name="Oblast1"/>
  </protectedRanges>
  <mergeCells count="1">
    <mergeCell ref="B15:E28"/>
  </mergeCells>
  <phoneticPr fontId="6" type="noConversion"/>
  <pageMargins left="0.7" right="0.7" top="0.78740157499999996" bottom="0.78740157499999996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9"/>
  <sheetViews>
    <sheetView workbookViewId="0"/>
  </sheetViews>
  <sheetFormatPr defaultRowHeight="14.25"/>
  <cols>
    <col min="1" max="1" width="1" customWidth="1"/>
    <col min="2" max="2" width="37.140625" customWidth="1"/>
    <col min="3" max="3" width="28.85546875" customWidth="1"/>
    <col min="4" max="4" width="18.5703125" customWidth="1"/>
    <col min="5" max="5" width="49" customWidth="1"/>
    <col min="6" max="6" width="22.85546875" customWidth="1"/>
    <col min="8" max="8" width="21.140625" customWidth="1"/>
  </cols>
  <sheetData>
    <row r="1" spans="2:8" ht="6" customHeight="1"/>
    <row r="2" spans="2:8">
      <c r="B2" s="4" t="s">
        <v>11</v>
      </c>
      <c r="C2" s="4" t="s">
        <v>12</v>
      </c>
      <c r="D2" s="70">
        <v>4.7100000000000003E-2</v>
      </c>
      <c r="E2" s="13" t="s">
        <v>13</v>
      </c>
    </row>
    <row r="3" spans="2:8">
      <c r="B3" s="4"/>
      <c r="C3" s="4"/>
      <c r="D3" s="5"/>
      <c r="E3" s="13"/>
    </row>
    <row r="4" spans="2:8">
      <c r="B4" s="3" t="s">
        <v>14</v>
      </c>
      <c r="C4" s="3" t="s">
        <v>15</v>
      </c>
      <c r="D4" s="71">
        <v>2.8E-3</v>
      </c>
      <c r="E4" s="3" t="s">
        <v>16</v>
      </c>
    </row>
    <row r="5" spans="2:8" ht="28.5">
      <c r="B5" s="3" t="s">
        <v>17</v>
      </c>
      <c r="C5" s="6" t="s">
        <v>18</v>
      </c>
      <c r="D5" s="71">
        <v>4.2299999999999997E-2</v>
      </c>
      <c r="E5" s="3" t="s">
        <v>16</v>
      </c>
    </row>
    <row r="6" spans="2:8">
      <c r="B6" s="3" t="s">
        <v>19</v>
      </c>
      <c r="C6" s="3" t="s">
        <v>20</v>
      </c>
      <c r="D6" s="71">
        <v>7.7999999999999996E-3</v>
      </c>
      <c r="E6" s="3" t="s">
        <v>16</v>
      </c>
    </row>
    <row r="7" spans="2:8" ht="29.25" thickBot="1">
      <c r="B7" s="11" t="s">
        <v>21</v>
      </c>
      <c r="C7" s="11" t="s">
        <v>22</v>
      </c>
      <c r="D7" s="12">
        <v>0.02</v>
      </c>
      <c r="E7" s="17" t="s">
        <v>23</v>
      </c>
      <c r="F7" s="9" t="s">
        <v>24</v>
      </c>
      <c r="G7" s="2">
        <v>1</v>
      </c>
      <c r="H7" s="14">
        <v>0.03</v>
      </c>
    </row>
    <row r="8" spans="2:8">
      <c r="B8" s="4" t="s">
        <v>25</v>
      </c>
      <c r="C8" s="4" t="s">
        <v>26</v>
      </c>
      <c r="D8" s="10" t="e">
        <f>'WACC výpočet'!C8/'WACC výpočet'!C5</f>
        <v>#DIV/0!</v>
      </c>
      <c r="E8" s="4"/>
      <c r="F8" s="9" t="s">
        <v>27</v>
      </c>
      <c r="G8" s="2"/>
      <c r="H8" s="14">
        <v>0.02</v>
      </c>
    </row>
    <row r="9" spans="2:8">
      <c r="B9" s="7" t="s">
        <v>28</v>
      </c>
      <c r="C9" s="8" t="s">
        <v>29</v>
      </c>
      <c r="D9" s="53" t="e">
        <f>D8/D12</f>
        <v>#DIV/0!</v>
      </c>
      <c r="F9" s="2" t="s">
        <v>30</v>
      </c>
      <c r="G9" s="2">
        <v>1.5</v>
      </c>
      <c r="H9" s="14">
        <v>0.01</v>
      </c>
    </row>
    <row r="10" spans="2:8">
      <c r="B10" s="1"/>
      <c r="C10" s="15"/>
      <c r="D10" s="52"/>
      <c r="H10" s="69"/>
    </row>
    <row r="11" spans="2:8">
      <c r="B11" s="19" t="s">
        <v>31</v>
      </c>
      <c r="C11" s="20"/>
      <c r="D11" s="21" t="e">
        <f>D2+D4*(1+'WACC výpočet'!C7/'WACC výpočet'!C6)*(1-C19)*D5+D6+D7</f>
        <v>#DIV/0!</v>
      </c>
      <c r="H11" s="69"/>
    </row>
    <row r="12" spans="2:8">
      <c r="B12" t="s">
        <v>32</v>
      </c>
      <c r="D12" s="18" t="e">
        <f>D11*'WACC výpočet'!C6/C18+'WACC výpočet'!C9*'WACC výpočet'!C7/C18*(1-C19)</f>
        <v>#DIV/0!</v>
      </c>
    </row>
    <row r="13" spans="2:8">
      <c r="B13" s="1" t="s">
        <v>28</v>
      </c>
      <c r="D13" s="63" t="e">
        <f>D8/D12</f>
        <v>#DIV/0!</v>
      </c>
    </row>
    <row r="14" spans="2:8">
      <c r="B14" t="s">
        <v>21</v>
      </c>
      <c r="D14" s="64" t="e">
        <f>IF(D13&lt;1,0.03,IF(D13&gt;1.5,0.01,0.02))</f>
        <v>#DIV/0!</v>
      </c>
    </row>
    <row r="15" spans="2:8">
      <c r="B15" s="54" t="s">
        <v>33</v>
      </c>
      <c r="C15" s="55"/>
      <c r="D15" s="56" t="e">
        <f>D2+D4*(1+'WACC výpočet'!C7/'WACC výpočet'!C6)*(1-C19)*D5+D6+D14</f>
        <v>#DIV/0!</v>
      </c>
    </row>
    <row r="16" spans="2:8">
      <c r="B16" s="57" t="s">
        <v>34</v>
      </c>
      <c r="C16" s="57"/>
      <c r="D16" s="58" t="e">
        <f>D15*'WACC výpočet'!C6/C18+'WACC výpočet'!C9*'WACC výpočet'!C7/C18*(1-C19)</f>
        <v>#DIV/0!</v>
      </c>
    </row>
    <row r="18" spans="2:3">
      <c r="B18" s="65" t="s">
        <v>35</v>
      </c>
      <c r="C18" s="66">
        <f>'WACC výpočet'!C6+'WACC výpočet'!C7</f>
        <v>0</v>
      </c>
    </row>
    <row r="19" spans="2:3">
      <c r="B19" s="67" t="s">
        <v>36</v>
      </c>
      <c r="C19" s="68">
        <v>0.21</v>
      </c>
    </row>
  </sheetData>
  <sheetProtection algorithmName="SHA-512" hashValue="j6kJr2UyqwAMTZlnKvlPj12zcgcXdu7L/PHOx2tlLmOZWoh3omCkR0B773C29uYyRYkoRMZTUubVKXBYIA3GPA==" saltValue="qCads3RT/1HL1dQb+q6Z/Q==" spinCount="100000" sheet="1" objects="1" scenarios="1"/>
  <dataValidations disablePrompts="1" count="1">
    <dataValidation type="list" allowBlank="1" showInputMessage="1" showErrorMessage="1" sqref="C10" xr:uid="{00000000-0002-0000-0100-000000000000}">
      <formula1>#REF!</formula1>
    </dataValidation>
  </dataValidations>
  <hyperlinks>
    <hyperlink ref="E2" r:id="rId1" location="/cs/indicators" xr:uid="{00000000-0004-0000-0100-000000000000}"/>
  </hyperlinks>
  <pageMargins left="0.7" right="0.7" top="0.78740157499999996" bottom="0.78740157499999996" header="0.3" footer="0.3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8be52-ab24-4011-8064-23efecbe322c" xsi:nil="true"/>
    <lcf76f155ced4ddcb4097134ff3c332f xmlns="43aa0fae-f172-4dda-b123-9f659ebbc8f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4F661F5C6BD2142BA8E0B062A2ADF0D" ma:contentTypeVersion="10" ma:contentTypeDescription="Vytvoří nový dokument" ma:contentTypeScope="" ma:versionID="a655464cd9868776b6f1ed9f35d107f6">
  <xsd:schema xmlns:xsd="http://www.w3.org/2001/XMLSchema" xmlns:xs="http://www.w3.org/2001/XMLSchema" xmlns:p="http://schemas.microsoft.com/office/2006/metadata/properties" xmlns:ns2="43aa0fae-f172-4dda-b123-9f659ebbc8f3" xmlns:ns3="46c8be52-ab24-4011-8064-23efecbe322c" targetNamespace="http://schemas.microsoft.com/office/2006/metadata/properties" ma:root="true" ma:fieldsID="2731808275a229a344d7132a05dd4c13" ns2:_="" ns3:_="">
    <xsd:import namespace="43aa0fae-f172-4dda-b123-9f659ebbc8f3"/>
    <xsd:import namespace="46c8be52-ab24-4011-8064-23efecbe32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aa0fae-f172-4dda-b123-9f659ebbc8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8be52-ab24-4011-8064-23efecbe322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c3d64ed-f71c-4869-9b9d-465731a077c3}" ma:internalName="TaxCatchAll" ma:showField="CatchAllData" ma:web="46c8be52-ab24-4011-8064-23efecbe32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21B503-12C8-421F-801C-B58435B637BD}"/>
</file>

<file path=customXml/itemProps2.xml><?xml version="1.0" encoding="utf-8"?>
<ds:datastoreItem xmlns:ds="http://schemas.openxmlformats.org/officeDocument/2006/customXml" ds:itemID="{E8A5F194-EEA1-4F0F-9393-92FBE0348589}"/>
</file>

<file path=customXml/itemProps3.xml><?xml version="1.0" encoding="utf-8"?>
<ds:datastoreItem xmlns:ds="http://schemas.openxmlformats.org/officeDocument/2006/customXml" ds:itemID="{D9FAE31B-2C4A-4949-97E3-793624256E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PGRLF a.s.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Svoboda Tomáš</dc:creator>
  <cp:keywords/>
  <dc:description/>
  <cp:lastModifiedBy/>
  <cp:revision/>
  <dcterms:created xsi:type="dcterms:W3CDTF">2023-08-14T12:10:27Z</dcterms:created>
  <dcterms:modified xsi:type="dcterms:W3CDTF">2026-08-31T05:51:42Z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0x010100C4F661F5C6BD2142BA8E0B062A2ADF0D</vt:lpwstr>
  </property>
  <property fmtid="{D5CDD505-2E9C-101B-9397-08002B2CF9AE}" pid="3" name="MSIP_Label_0392456b-7225-4f58-a5d8-e0dff685196a_Enabled">
    <vt:lpwstr>true</vt:lpwstr>
  </property>
  <property fmtid="{D5CDD505-2E9C-101B-9397-08002B2CF9AE}" pid="4" name="MSIP_Label_0392456b-7225-4f58-a5d8-e0dff685196a_SetDate">
    <vt:lpwstr>2025-04-17T04:02:19Z</vt:lpwstr>
  </property>
  <property fmtid="{D5CDD505-2E9C-101B-9397-08002B2CF9AE}" pid="5" name="MSIP_Label_0392456b-7225-4f58-a5d8-e0dff685196a_Method">
    <vt:lpwstr>Standard</vt:lpwstr>
  </property>
  <property fmtid="{D5CDD505-2E9C-101B-9397-08002B2CF9AE}" pid="6" name="MSIP_Label_0392456b-7225-4f58-a5d8-e0dff685196a_Name">
    <vt:lpwstr>INTERNÍ</vt:lpwstr>
  </property>
  <property fmtid="{D5CDD505-2E9C-101B-9397-08002B2CF9AE}" pid="7" name="MSIP_Label_0392456b-7225-4f58-a5d8-e0dff685196a_SiteId">
    <vt:lpwstr>7c0de962-bcda-4490-991f-b971afe61ed9</vt:lpwstr>
  </property>
  <property fmtid="{D5CDD505-2E9C-101B-9397-08002B2CF9AE}" pid="8" name="MSIP_Label_0392456b-7225-4f58-a5d8-e0dff685196a_ActionId">
    <vt:lpwstr>6188a997-a610-44be-a237-8eb2ad78fcda</vt:lpwstr>
  </property>
  <property fmtid="{D5CDD505-2E9C-101B-9397-08002B2CF9AE}" pid="9" name="MSIP_Label_0392456b-7225-4f58-a5d8-e0dff685196a_ContentBits">
    <vt:lpwstr>0</vt:lpwstr>
  </property>
  <property fmtid="{D5CDD505-2E9C-101B-9397-08002B2CF9AE}" pid="10" name="MSIP_Label_0392456b-7225-4f58-a5d8-e0dff685196a_Tag">
    <vt:lpwstr>10, 3, 0, 2</vt:lpwstr>
  </property>
  <property fmtid="{D5CDD505-2E9C-101B-9397-08002B2CF9AE}" pid="11" name="MediaServiceImageTags">
    <vt:lpwstr/>
  </property>
</Properties>
</file>